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hris\Dropbox\My Books\PMS 5e\Problem Solutions\Chapter 11\"/>
    </mc:Choice>
  </mc:AlternateContent>
  <bookViews>
    <workbookView xWindow="360" yWindow="90" windowWidth="11340" windowHeight="3990" firstSheet="1" activeTab="1"/>
  </bookViews>
  <sheets>
    <sheet name="RiskSerializationData" sheetId="14" state="hidden" r:id="rId1"/>
    <sheet name="Model" sheetId="1" r:id="rId2"/>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New_state_table">Model!$A$10:$K$15</definedName>
    <definedName name="Outcome_lookup">Model!$A$10:$B$15</definedName>
    <definedName name="Pal_Workbook_GUID" hidden="1">"GDYSJ9BASDM6T3JYXL8NF4SD"</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FALSE</definedName>
    <definedName name="RiskExcelReportsToGenerate">129</definedName>
    <definedName name="RiskFixedSeed" hidden="1">1</definedName>
    <definedName name="RiskGenerateExcelReportsAtEndOfSimulation">TRUE</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2</definedName>
    <definedName name="RiskTemplateSheetName">"myTemplate"</definedName>
    <definedName name="RiskUpdateDisplay" hidden="1">FALSE</definedName>
    <definedName name="RiskUseDifferentSeedForEachSim" hidden="1">FALSE</definedName>
    <definedName name="RiskUseFixedSeed" hidden="1">FALSE</definedName>
    <definedName name="RiskUseMultipleCPUs" hidden="1">TRUE</definedName>
    <definedName name="Runs_table">Model!$A$19:$K$24</definedName>
    <definedName name="State_lookup">Model!$D$8:$K$9</definedName>
  </definedNames>
  <calcPr calcId="152511" iterate="1"/>
</workbook>
</file>

<file path=xl/calcChain.xml><?xml version="1.0" encoding="utf-8"?>
<calcChain xmlns="http://schemas.openxmlformats.org/spreadsheetml/2006/main">
  <c r="AN3" i="14" l="1"/>
  <c r="C29" i="1"/>
  <c r="G5" i="1"/>
  <c r="C23" i="1"/>
  <c r="H5" i="1"/>
  <c r="C24" i="1"/>
  <c r="D5" i="1"/>
  <c r="C21" i="1"/>
  <c r="E5" i="1"/>
  <c r="C20" i="1"/>
  <c r="F5" i="1"/>
  <c r="C19" i="1"/>
  <c r="C5" i="1"/>
  <c r="C22" i="1"/>
  <c r="C11" i="1"/>
  <c r="C12" i="1"/>
  <c r="C13" i="1"/>
  <c r="C15" i="1"/>
  <c r="I5" i="1"/>
  <c r="C14" i="1"/>
  <c r="C10" i="1"/>
  <c r="F29" i="1"/>
  <c r="F37" i="1"/>
  <c r="F45" i="1"/>
  <c r="F36" i="1"/>
  <c r="F30" i="1"/>
  <c r="F38" i="1"/>
  <c r="F46" i="1"/>
  <c r="F43" i="1"/>
  <c r="F31" i="1"/>
  <c r="F39" i="1"/>
  <c r="F47" i="1"/>
  <c r="F35" i="1"/>
  <c r="F32" i="1"/>
  <c r="F40" i="1"/>
  <c r="F48" i="1"/>
  <c r="F42" i="1"/>
  <c r="F44" i="1"/>
  <c r="F33" i="1"/>
  <c r="F41" i="1"/>
  <c r="F34" i="1"/>
  <c r="G34" i="1" l="1"/>
  <c r="G41" i="1"/>
  <c r="G33" i="1"/>
  <c r="G44" i="1"/>
  <c r="G42" i="1"/>
  <c r="G48" i="1"/>
  <c r="G40" i="1"/>
  <c r="G32" i="1"/>
  <c r="G35" i="1"/>
  <c r="G47" i="1"/>
  <c r="G39" i="1"/>
  <c r="G31" i="1"/>
  <c r="G43" i="1"/>
  <c r="G46" i="1"/>
  <c r="G38" i="1"/>
  <c r="G36" i="1"/>
  <c r="G45" i="1"/>
  <c r="G37" i="1"/>
  <c r="E30" i="1"/>
  <c r="B30" i="1"/>
  <c r="G30" i="1"/>
  <c r="D30" i="1"/>
  <c r="D31" i="1" s="1"/>
  <c r="D32" i="1" s="1"/>
  <c r="G29" i="1"/>
  <c r="D33" i="1" l="1"/>
  <c r="D34" i="1" s="1"/>
  <c r="D35" i="1" s="1"/>
  <c r="D36" i="1" s="1"/>
  <c r="D37" i="1" s="1"/>
  <c r="D38" i="1" s="1"/>
  <c r="D39" i="1" s="1"/>
  <c r="D40" i="1" s="1"/>
  <c r="D41" i="1" s="1"/>
  <c r="D42" i="1" s="1"/>
  <c r="D43" i="1" s="1"/>
  <c r="D44" i="1" s="1"/>
  <c r="D45" i="1" s="1"/>
  <c r="D46" i="1" s="1"/>
  <c r="D47" i="1" s="1"/>
  <c r="D48" i="1" s="1"/>
  <c r="C30" i="1"/>
  <c r="E31" i="1"/>
  <c r="B31" i="1"/>
  <c r="B32" i="1" l="1"/>
  <c r="C31" i="1"/>
  <c r="E32" i="1"/>
  <c r="B33" i="1" l="1"/>
  <c r="C32" i="1"/>
  <c r="E33" i="1"/>
  <c r="E34" i="1" l="1"/>
  <c r="B34" i="1"/>
  <c r="C33" i="1"/>
  <c r="C34" i="1" l="1"/>
  <c r="E35" i="1"/>
  <c r="B35" i="1"/>
  <c r="C35" i="1" l="1"/>
  <c r="B36" i="1"/>
  <c r="E36" i="1"/>
  <c r="E37" i="1" l="1"/>
  <c r="C36" i="1"/>
  <c r="B37" i="1"/>
  <c r="K28" i="1"/>
  <c r="AG3" i="14" l="1"/>
  <c r="A3" i="14"/>
  <c r="B38" i="1"/>
  <c r="C37" i="1"/>
  <c r="E38" i="1"/>
  <c r="C38" i="1" l="1"/>
  <c r="E39" i="1"/>
  <c r="B39" i="1"/>
  <c r="E40" i="1" l="1"/>
  <c r="C39" i="1"/>
  <c r="B40" i="1"/>
  <c r="E41" i="1" l="1"/>
  <c r="C40" i="1"/>
  <c r="B41" i="1"/>
  <c r="C41" i="1" l="1"/>
  <c r="E42" i="1"/>
  <c r="B42" i="1"/>
  <c r="C42" i="1" l="1"/>
  <c r="E43" i="1"/>
  <c r="B43" i="1"/>
  <c r="B44" i="1" l="1"/>
  <c r="E44" i="1"/>
  <c r="C43" i="1"/>
  <c r="B45" i="1" l="1"/>
  <c r="E45" i="1"/>
  <c r="C44" i="1"/>
  <c r="C45" i="1" l="1"/>
  <c r="B46" i="1"/>
  <c r="E46" i="1"/>
  <c r="C46" i="1" l="1"/>
  <c r="B47" i="1"/>
  <c r="E47" i="1"/>
  <c r="E48" i="1" l="1"/>
  <c r="C47" i="1"/>
  <c r="B48" i="1"/>
  <c r="C48" i="1" s="1"/>
</calcChain>
</file>

<file path=xl/comments1.xml><?xml version="1.0" encoding="utf-8"?>
<comments xmlns="http://schemas.openxmlformats.org/spreadsheetml/2006/main">
  <authors>
    <author>Albright</author>
  </authors>
  <commentList>
    <comment ref="E12" authorId="0" shapeId="0">
      <text>
        <r>
          <rPr>
            <b/>
            <sz val="8"/>
            <color indexed="81"/>
            <rFont val="Tahoma"/>
            <family val="2"/>
          </rPr>
          <t>For example, this means that if the state was 2 (runner on first) and there is a double, then the next state will be 7 (runners on second and third).</t>
        </r>
        <r>
          <rPr>
            <sz val="8"/>
            <color indexed="81"/>
            <rFont val="Tahoma"/>
            <family val="2"/>
          </rPr>
          <t xml:space="preserve">
</t>
        </r>
      </text>
    </comment>
    <comment ref="G20" authorId="0" shapeId="0">
      <text>
        <r>
          <rPr>
            <b/>
            <sz val="8"/>
            <color indexed="81"/>
            <rFont val="Tahoma"/>
            <family val="2"/>
          </rPr>
          <t>For example, if the state is 4 (runner on third) and he hits a triple, 1 run scores.</t>
        </r>
        <r>
          <rPr>
            <sz val="8"/>
            <color indexed="81"/>
            <rFont val="Tahoma"/>
            <family val="2"/>
          </rPr>
          <t xml:space="preserve">
</t>
        </r>
      </text>
    </comment>
    <comment ref="B28" authorId="0" shapeId="0">
      <text>
        <r>
          <rPr>
            <b/>
            <sz val="8"/>
            <color indexed="81"/>
            <rFont val="Tahoma"/>
            <family val="2"/>
          </rPr>
          <t>The state just before this at bat</t>
        </r>
        <r>
          <rPr>
            <sz val="8"/>
            <color indexed="81"/>
            <rFont val="Tahoma"/>
            <family val="2"/>
          </rPr>
          <t xml:space="preserve">
</t>
        </r>
      </text>
    </comment>
    <comment ref="D28" authorId="0" shapeId="0">
      <text>
        <r>
          <rPr>
            <b/>
            <sz val="8"/>
            <color indexed="81"/>
            <rFont val="Tahoma"/>
            <family val="2"/>
          </rPr>
          <t>Number of outs just before this at bat</t>
        </r>
        <r>
          <rPr>
            <sz val="8"/>
            <color indexed="81"/>
            <rFont val="Tahoma"/>
            <family val="2"/>
          </rPr>
          <t xml:space="preserve">
</t>
        </r>
      </text>
    </comment>
    <comment ref="E28" authorId="0" shapeId="0">
      <text>
        <r>
          <rPr>
            <b/>
            <sz val="8"/>
            <color indexed="81"/>
            <rFont val="Tahoma"/>
            <family val="2"/>
          </rPr>
          <t>Number of runs just before this at bat</t>
        </r>
        <r>
          <rPr>
            <sz val="8"/>
            <color indexed="81"/>
            <rFont val="Tahoma"/>
            <family val="2"/>
          </rPr>
          <t xml:space="preserve">
</t>
        </r>
      </text>
    </comment>
    <comment ref="F28" authorId="0" shapeId="0">
      <text>
        <r>
          <rPr>
            <b/>
            <sz val="8"/>
            <color indexed="81"/>
            <rFont val="Tahoma"/>
            <family val="2"/>
          </rPr>
          <t>Outcome of this at bat</t>
        </r>
        <r>
          <rPr>
            <sz val="8"/>
            <color indexed="81"/>
            <rFont val="Tahoma"/>
            <family val="2"/>
          </rPr>
          <t xml:space="preserve">
</t>
        </r>
      </text>
    </comment>
  </commentList>
</comments>
</file>

<file path=xl/sharedStrings.xml><?xml version="1.0" encoding="utf-8"?>
<sst xmlns="http://schemas.openxmlformats.org/spreadsheetml/2006/main" count="60" uniqueCount="40">
  <si>
    <t>HR</t>
  </si>
  <si>
    <t>Out</t>
  </si>
  <si>
    <t>Outcome</t>
  </si>
  <si>
    <t>Outs</t>
  </si>
  <si>
    <t>Runs</t>
  </si>
  <si>
    <t>1st</t>
  </si>
  <si>
    <t>2nd</t>
  </si>
  <si>
    <t>None</t>
  </si>
  <si>
    <t>3rd</t>
  </si>
  <si>
    <t>1st 2nd</t>
  </si>
  <si>
    <t>1st 3rd</t>
  </si>
  <si>
    <t>2nd 3rd</t>
  </si>
  <si>
    <t>New State</t>
  </si>
  <si>
    <t>Name state</t>
  </si>
  <si>
    <t>State code</t>
  </si>
  <si>
    <t>Name outcome</t>
  </si>
  <si>
    <t>Singles</t>
  </si>
  <si>
    <t>Doubles</t>
  </si>
  <si>
    <t>Triples</t>
  </si>
  <si>
    <t>Home runs</t>
  </si>
  <si>
    <t>Walks</t>
  </si>
  <si>
    <t>Sum</t>
  </si>
  <si>
    <t>Observed</t>
  </si>
  <si>
    <t>Percent</t>
  </si>
  <si>
    <t>At bats</t>
  </si>
  <si>
    <t>Probability</t>
  </si>
  <si>
    <t>Bases loaded</t>
  </si>
  <si>
    <t>Walk</t>
  </si>
  <si>
    <t>Home run</t>
  </si>
  <si>
    <t>Triple</t>
  </si>
  <si>
    <t>Double</t>
  </si>
  <si>
    <t>Single</t>
  </si>
  <si>
    <t>Simulation</t>
  </si>
  <si>
    <t>At bat</t>
  </si>
  <si>
    <t>Name</t>
  </si>
  <si>
    <t>Calculating baseball RPI</t>
  </si>
  <si>
    <t>GF1_rK0qDwEAAACkAAwjACYAKwBEAE0ATgBXAGAAggAnAJ4AAAD//wAAAQEBAAETUnVucyAvIEJhc2VzIGxvYWRlZAEAAQEFAAAAAQMBAQD/AQEBAQEAAQEBAQEBAQEAAQEBAWQAAhoAE1J1bnMgLyBCYXNlcyBsb2FkZWQAAC8BAgACAIoAlAABAQIBmpmZmZmZqT8AAGZmZmZmZu4/AAAFAAEBAQA=</t>
  </si>
  <si>
    <t>&gt;75%</t>
  </si>
  <si>
    <t>&lt;25%</t>
  </si>
  <si>
    <t>&gt;90%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</si>
</sst>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7" x14ac:knownFonts="1">
    <font>
      <sz val="10"/>
      <name val="Arial"/>
    </font>
    <font>
      <sz val="10"/>
      <name val="Arial"/>
      <family val="2"/>
    </font>
    <font>
      <sz val="8"/>
      <name val="Arial"/>
      <family val="2"/>
    </font>
    <font>
      <sz val="8"/>
      <color indexed="81"/>
      <name val="Tahoma"/>
      <family val="2"/>
    </font>
    <font>
      <b/>
      <sz val="8"/>
      <color indexed="81"/>
      <name val="Tahoma"/>
      <family val="2"/>
    </font>
    <font>
      <b/>
      <sz val="11"/>
      <name val="Calibri"/>
      <family val="2"/>
    </font>
    <font>
      <sz val="11"/>
      <name val="Calibri"/>
      <family val="2"/>
    </font>
  </fonts>
  <fills count="4">
    <fill>
      <patternFill patternType="none"/>
    </fill>
    <fill>
      <patternFill patternType="gray125"/>
    </fill>
    <fill>
      <patternFill patternType="solid">
        <fgColor theme="4" tint="0.59996337778862885"/>
        <bgColor indexed="64"/>
      </patternFill>
    </fill>
    <fill>
      <patternFill patternType="solid">
        <fgColor theme="0" tint="-0.24994659260841701"/>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24">
    <xf numFmtId="0" fontId="0" fillId="0" borderId="0" xfId="0"/>
    <xf numFmtId="0" fontId="5" fillId="0" borderId="0" xfId="0" applyFont="1"/>
    <xf numFmtId="0" fontId="6" fillId="0" borderId="0" xfId="0" applyFont="1"/>
    <xf numFmtId="0" fontId="6" fillId="0" borderId="0" xfId="0" applyFont="1" applyBorder="1" applyAlignment="1">
      <alignment horizontal="right" vertical="top"/>
    </xf>
    <xf numFmtId="0" fontId="6" fillId="0" borderId="0" xfId="0" applyFont="1" applyAlignment="1">
      <alignment horizontal="right"/>
    </xf>
    <xf numFmtId="0" fontId="6" fillId="2" borderId="0" xfId="0" applyFont="1" applyFill="1" applyBorder="1"/>
    <xf numFmtId="10" fontId="6" fillId="0" borderId="0" xfId="1" applyNumberFormat="1" applyFont="1"/>
    <xf numFmtId="0" fontId="6" fillId="0" borderId="0" xfId="0" applyFont="1" applyAlignment="1">
      <alignment horizontal="left"/>
    </xf>
    <xf numFmtId="0" fontId="6" fillId="0" borderId="0" xfId="0" applyFont="1" applyAlignment="1">
      <alignment horizontal="right" wrapText="1"/>
    </xf>
    <xf numFmtId="164" fontId="6" fillId="0" borderId="0" xfId="0" applyNumberFormat="1" applyFont="1"/>
    <xf numFmtId="0" fontId="6" fillId="0" borderId="1" xfId="0" applyFont="1" applyBorder="1"/>
    <xf numFmtId="0" fontId="6" fillId="0" borderId="2" xfId="0" applyFont="1" applyBorder="1"/>
    <xf numFmtId="0" fontId="6" fillId="0" borderId="3" xfId="0" applyFont="1" applyBorder="1"/>
    <xf numFmtId="0" fontId="6" fillId="0" borderId="4" xfId="0" applyFont="1" applyBorder="1"/>
    <xf numFmtId="0" fontId="6" fillId="0" borderId="0" xfId="0" applyFont="1" applyBorder="1"/>
    <xf numFmtId="0" fontId="6" fillId="0" borderId="5" xfId="0" applyFont="1" applyBorder="1"/>
    <xf numFmtId="0" fontId="6" fillId="0" borderId="6" xfId="0" applyFont="1" applyBorder="1"/>
    <xf numFmtId="0" fontId="6" fillId="0" borderId="7" xfId="0" applyFont="1" applyBorder="1"/>
    <xf numFmtId="0" fontId="6" fillId="0" borderId="8" xfId="0" applyFont="1" applyBorder="1"/>
    <xf numFmtId="0" fontId="6" fillId="0" borderId="0" xfId="0" applyFont="1" applyAlignment="1"/>
    <xf numFmtId="0" fontId="6" fillId="0" borderId="0" xfId="0" applyFont="1" applyAlignment="1">
      <alignment wrapText="1"/>
    </xf>
    <xf numFmtId="0" fontId="6" fillId="3" borderId="0" xfId="0" applyFont="1" applyFill="1" applyBorder="1"/>
    <xf numFmtId="0" fontId="6" fillId="0" borderId="0" xfId="0" applyFont="1" applyBorder="1" applyAlignment="1">
      <alignment vertical="top" wrapText="1"/>
    </xf>
    <xf numFmtId="0" fontId="6" fillId="0" borderId="0" xfId="0" applyFont="1" applyAlignment="1">
      <alignment horizontal="center"/>
    </xf>
  </cellXfs>
  <cellStyles count="2">
    <cellStyle name="Normal" xfId="0" builtinId="0"/>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CE9D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11</xdr:col>
      <xdr:colOff>382271</xdr:colOff>
      <xdr:row>6</xdr:row>
      <xdr:rowOff>29844</xdr:rowOff>
    </xdr:from>
    <xdr:to>
      <xdr:col>18</xdr:col>
      <xdr:colOff>556261</xdr:colOff>
      <xdr:row>19</xdr:row>
      <xdr:rowOff>114299</xdr:rowOff>
    </xdr:to>
    <xdr:sp macro="" textlink="">
      <xdr:nvSpPr>
        <xdr:cNvPr id="3" name="TextBox 2"/>
        <xdr:cNvSpPr txBox="1"/>
      </xdr:nvSpPr>
      <xdr:spPr>
        <a:xfrm>
          <a:off x="8139431" y="1127124"/>
          <a:ext cx="4547870" cy="2461895"/>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Note: </a:t>
          </a:r>
          <a:r>
            <a:rPr lang="en-US" sz="1100">
              <a:solidFill>
                <a:schemeClr val="dk1"/>
              </a:solidFill>
              <a:effectLst/>
              <a:latin typeface="+mn-lt"/>
              <a:ea typeface="+mn-ea"/>
              <a:cs typeface="+mn-cs"/>
            </a:rPr>
            <a:t>You will see errors in cells unless @RISK is loaded.</a:t>
          </a:r>
          <a:endParaRPr lang="en-US">
            <a:effectLst/>
          </a:endParaRPr>
        </a:p>
        <a:p>
          <a:endParaRPr lang="en-US" sz="1100"/>
        </a:p>
        <a:p>
          <a:r>
            <a:rPr lang="en-US" sz="1100"/>
            <a:t>The two tables to the left enable the simulation. They show, for each state (runners on base) and each at bat outcome, what the new state is and how many runs score. The simulation then generates 30 at bats, which should be more than enough for an inning, but only counts the runs (in cell K28) until there are 3 outs.
The results in the graph below indicate that the RPI for Ramirez (the mean), based on 5000 iterations of an inning, is close to 1. By entering the stats for Suzuki in the blue cells and rerunning the simulation, you can check that his RPI is slightly less, about 0.89.</a:t>
          </a:r>
        </a:p>
      </xdr:txBody>
    </xdr:sp>
    <xdr:clientData/>
  </xdr:twoCellAnchor>
  <xdr:twoCellAnchor editAs="oneCell">
    <xdr:from>
      <xdr:col>12</xdr:col>
      <xdr:colOff>0</xdr:colOff>
      <xdr:row>21</xdr:row>
      <xdr:rowOff>0</xdr:rowOff>
    </xdr:from>
    <xdr:to>
      <xdr:col>21</xdr:col>
      <xdr:colOff>14535</xdr:colOff>
      <xdr:row>38</xdr:row>
      <xdr:rowOff>33897</xdr:rowOff>
    </xdr:to>
    <xdr:pic>
      <xdr:nvPicPr>
        <xdr:cNvPr id="2" name="Picture 1"/>
        <xdr:cNvPicPr>
          <a:picLocks noChangeAspect="1"/>
        </xdr:cNvPicPr>
      </xdr:nvPicPr>
      <xdr:blipFill>
        <a:blip xmlns:r="http://schemas.openxmlformats.org/officeDocument/2006/relationships" r:embed="rId1"/>
        <a:stretch>
          <a:fillRect/>
        </a:stretch>
      </xdr:blipFill>
      <xdr:spPr>
        <a:xfrm>
          <a:off x="8382000" y="3840480"/>
          <a:ext cx="5638095" cy="314285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
  <sheetViews>
    <sheetView workbookViewId="0"/>
  </sheetViews>
  <sheetFormatPr defaultRowHeight="12.75" x14ac:dyDescent="0.2"/>
  <sheetData>
    <row r="1" spans="1:40" x14ac:dyDescent="0.2">
      <c r="A1">
        <v>1</v>
      </c>
      <c r="B1">
        <v>0</v>
      </c>
    </row>
    <row r="2" spans="1:40" x14ac:dyDescent="0.2">
      <c r="A2">
        <v>0</v>
      </c>
    </row>
    <row r="3" spans="1:40" x14ac:dyDescent="0.2">
      <c r="A3" t="e">
        <f ca="1">Model!$K$28</f>
        <v>#NAME?</v>
      </c>
      <c r="B3" t="b">
        <v>1</v>
      </c>
      <c r="C3">
        <v>0</v>
      </c>
      <c r="D3">
        <v>1</v>
      </c>
      <c r="E3" t="s">
        <v>36</v>
      </c>
      <c r="F3">
        <v>1</v>
      </c>
      <c r="G3">
        <v>0</v>
      </c>
      <c r="H3">
        <v>0</v>
      </c>
      <c r="J3" t="s">
        <v>37</v>
      </c>
      <c r="K3" t="s">
        <v>38</v>
      </c>
      <c r="L3" t="s">
        <v>39</v>
      </c>
      <c r="AG3" t="e">
        <f ca="1">Model!$K$28</f>
        <v>#NAME?</v>
      </c>
      <c r="AH3">
        <v>1</v>
      </c>
      <c r="AI3">
        <v>1</v>
      </c>
      <c r="AJ3" t="b">
        <v>0</v>
      </c>
      <c r="AK3" t="b">
        <v>1</v>
      </c>
      <c r="AL3">
        <v>0</v>
      </c>
      <c r="AM3" t="b">
        <v>0</v>
      </c>
      <c r="AN3" t="e">
        <f>_</f>
        <v>#NAME?</v>
      </c>
    </row>
    <row r="4" spans="1:40" x14ac:dyDescent="0.2">
      <c r="A4">
        <v>0</v>
      </c>
    </row>
    <row r="5" spans="1:40" x14ac:dyDescent="0.2">
      <c r="A5" t="b">
        <v>0</v>
      </c>
      <c r="B5">
        <v>11200</v>
      </c>
      <c r="C5">
        <v>5650</v>
      </c>
      <c r="D5">
        <v>25005</v>
      </c>
      <c r="E5">
        <v>1335</v>
      </c>
    </row>
    <row r="6" spans="1:40" x14ac:dyDescent="0.2">
      <c r="A6" t="b">
        <v>0</v>
      </c>
      <c r="B6">
        <v>11200</v>
      </c>
      <c r="C6">
        <v>5650</v>
      </c>
      <c r="D6">
        <v>27200</v>
      </c>
      <c r="E6">
        <v>500</v>
      </c>
    </row>
    <row r="7" spans="1:40" x14ac:dyDescent="0.2">
      <c r="A7" t="b">
        <v>0</v>
      </c>
      <c r="B7">
        <v>11200</v>
      </c>
      <c r="C7">
        <v>5650</v>
      </c>
      <c r="D7">
        <v>27200</v>
      </c>
      <c r="E7">
        <v>1000</v>
      </c>
    </row>
    <row r="8" spans="1:40" x14ac:dyDescent="0.2">
      <c r="A8" t="b">
        <v>0</v>
      </c>
      <c r="B8">
        <v>11200</v>
      </c>
      <c r="C8">
        <v>5650</v>
      </c>
      <c r="D8">
        <v>27200</v>
      </c>
      <c r="E8">
        <v>1500</v>
      </c>
    </row>
    <row r="9" spans="1:40" x14ac:dyDescent="0.2">
      <c r="A9" t="b">
        <v>0</v>
      </c>
      <c r="B9">
        <v>11200</v>
      </c>
      <c r="C9">
        <v>5650</v>
      </c>
      <c r="D9">
        <v>27200</v>
      </c>
      <c r="E9">
        <v>2000</v>
      </c>
    </row>
    <row r="10" spans="1:40" x14ac:dyDescent="0.2">
      <c r="A10">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8"/>
  <sheetViews>
    <sheetView tabSelected="1" workbookViewId="0"/>
  </sheetViews>
  <sheetFormatPr defaultColWidth="9.140625" defaultRowHeight="15" x14ac:dyDescent="0.25"/>
  <cols>
    <col min="1" max="1" width="9.140625" style="2"/>
    <col min="2" max="2" width="11.28515625" style="2" customWidth="1"/>
    <col min="3" max="3" width="12.28515625" style="2" bestFit="1" customWidth="1"/>
    <col min="4" max="5" width="9.140625" style="2"/>
    <col min="6" max="6" width="9.85546875" style="2" customWidth="1"/>
    <col min="7" max="7" width="8.5703125" style="2" customWidth="1"/>
    <col min="8" max="9" width="9.140625" style="2"/>
    <col min="10" max="10" width="13.140625" style="2" bestFit="1" customWidth="1"/>
    <col min="11" max="11" width="12.28515625" style="2" bestFit="1" customWidth="1"/>
    <col min="12" max="16384" width="9.140625" style="2"/>
  </cols>
  <sheetData>
    <row r="1" spans="1:11" x14ac:dyDescent="0.25">
      <c r="A1" s="1" t="s">
        <v>35</v>
      </c>
    </row>
    <row r="3" spans="1:11" x14ac:dyDescent="0.25">
      <c r="B3" s="3" t="s">
        <v>24</v>
      </c>
      <c r="C3" s="3" t="s">
        <v>16</v>
      </c>
      <c r="D3" s="3" t="s">
        <v>17</v>
      </c>
      <c r="E3" s="3" t="s">
        <v>18</v>
      </c>
      <c r="F3" s="3" t="s">
        <v>19</v>
      </c>
      <c r="G3" s="3" t="s">
        <v>20</v>
      </c>
      <c r="H3" s="3" t="s">
        <v>3</v>
      </c>
      <c r="I3" s="4" t="s">
        <v>21</v>
      </c>
    </row>
    <row r="4" spans="1:11" x14ac:dyDescent="0.25">
      <c r="A4" s="2" t="s">
        <v>22</v>
      </c>
      <c r="B4" s="5">
        <v>678</v>
      </c>
      <c r="C4" s="5">
        <v>87</v>
      </c>
      <c r="D4" s="5">
        <v>44</v>
      </c>
      <c r="E4" s="5">
        <v>0</v>
      </c>
      <c r="F4" s="5">
        <v>43</v>
      </c>
      <c r="G4" s="5">
        <v>103</v>
      </c>
      <c r="H4" s="5">
        <v>401</v>
      </c>
    </row>
    <row r="5" spans="1:11" x14ac:dyDescent="0.25">
      <c r="A5" s="2" t="s">
        <v>23</v>
      </c>
      <c r="C5" s="6">
        <f t="shared" ref="C5:H5" si="0">C4/$B$4</f>
        <v>0.12831858407079647</v>
      </c>
      <c r="D5" s="6">
        <f t="shared" si="0"/>
        <v>6.4896755162241887E-2</v>
      </c>
      <c r="E5" s="6">
        <f t="shared" si="0"/>
        <v>0</v>
      </c>
      <c r="F5" s="6">
        <f t="shared" si="0"/>
        <v>6.3421828908554578E-2</v>
      </c>
      <c r="G5" s="6">
        <f t="shared" si="0"/>
        <v>0.15191740412979352</v>
      </c>
      <c r="H5" s="6">
        <f t="shared" si="0"/>
        <v>0.59144542772861353</v>
      </c>
      <c r="I5" s="6">
        <f>SUM(C5:H5)</f>
        <v>1</v>
      </c>
    </row>
    <row r="7" spans="1:11" x14ac:dyDescent="0.25">
      <c r="D7" s="1" t="s">
        <v>12</v>
      </c>
    </row>
    <row r="8" spans="1:11" x14ac:dyDescent="0.25">
      <c r="D8" s="2">
        <v>1</v>
      </c>
      <c r="E8" s="2">
        <v>2</v>
      </c>
      <c r="F8" s="2">
        <v>3</v>
      </c>
      <c r="G8" s="2">
        <v>4</v>
      </c>
      <c r="H8" s="2">
        <v>5</v>
      </c>
      <c r="I8" s="2">
        <v>6</v>
      </c>
      <c r="J8" s="2">
        <v>7</v>
      </c>
      <c r="K8" s="2">
        <v>8</v>
      </c>
    </row>
    <row r="9" spans="1:11" x14ac:dyDescent="0.25">
      <c r="A9" s="4" t="s">
        <v>2</v>
      </c>
      <c r="B9" s="7" t="s">
        <v>34</v>
      </c>
      <c r="C9" s="4" t="s">
        <v>25</v>
      </c>
      <c r="D9" s="8" t="s">
        <v>7</v>
      </c>
      <c r="E9" s="8" t="s">
        <v>5</v>
      </c>
      <c r="F9" s="8" t="s">
        <v>6</v>
      </c>
      <c r="G9" s="8" t="s">
        <v>8</v>
      </c>
      <c r="H9" s="8" t="s">
        <v>9</v>
      </c>
      <c r="I9" s="8" t="s">
        <v>10</v>
      </c>
      <c r="J9" s="8" t="s">
        <v>11</v>
      </c>
      <c r="K9" s="4" t="s">
        <v>26</v>
      </c>
    </row>
    <row r="10" spans="1:11" x14ac:dyDescent="0.25">
      <c r="A10" s="2">
        <v>1</v>
      </c>
      <c r="B10" s="2" t="s">
        <v>28</v>
      </c>
      <c r="C10" s="9">
        <f>F5</f>
        <v>6.3421828908554578E-2</v>
      </c>
      <c r="D10" s="10">
        <v>1</v>
      </c>
      <c r="E10" s="11">
        <v>1</v>
      </c>
      <c r="F10" s="11">
        <v>1</v>
      </c>
      <c r="G10" s="11">
        <v>1</v>
      </c>
      <c r="H10" s="11">
        <v>1</v>
      </c>
      <c r="I10" s="11">
        <v>1</v>
      </c>
      <c r="J10" s="11">
        <v>1</v>
      </c>
      <c r="K10" s="12">
        <v>1</v>
      </c>
    </row>
    <row r="11" spans="1:11" x14ac:dyDescent="0.25">
      <c r="A11" s="2">
        <v>2</v>
      </c>
      <c r="B11" s="2" t="s">
        <v>29</v>
      </c>
      <c r="C11" s="9">
        <f>E5</f>
        <v>0</v>
      </c>
      <c r="D11" s="13">
        <v>4</v>
      </c>
      <c r="E11" s="14">
        <v>4</v>
      </c>
      <c r="F11" s="14">
        <v>4</v>
      </c>
      <c r="G11" s="14">
        <v>4</v>
      </c>
      <c r="H11" s="14">
        <v>4</v>
      </c>
      <c r="I11" s="14">
        <v>4</v>
      </c>
      <c r="J11" s="14">
        <v>4</v>
      </c>
      <c r="K11" s="15">
        <v>4</v>
      </c>
    </row>
    <row r="12" spans="1:11" x14ac:dyDescent="0.25">
      <c r="A12" s="2">
        <v>3</v>
      </c>
      <c r="B12" s="2" t="s">
        <v>30</v>
      </c>
      <c r="C12" s="9">
        <f>D5</f>
        <v>6.4896755162241887E-2</v>
      </c>
      <c r="D12" s="13">
        <v>3</v>
      </c>
      <c r="E12" s="14">
        <v>7</v>
      </c>
      <c r="F12" s="14">
        <v>3</v>
      </c>
      <c r="G12" s="14">
        <v>3</v>
      </c>
      <c r="H12" s="14">
        <v>7</v>
      </c>
      <c r="I12" s="14">
        <v>7</v>
      </c>
      <c r="J12" s="14">
        <v>3</v>
      </c>
      <c r="K12" s="15">
        <v>7</v>
      </c>
    </row>
    <row r="13" spans="1:11" x14ac:dyDescent="0.25">
      <c r="A13" s="2">
        <v>4</v>
      </c>
      <c r="B13" s="2" t="s">
        <v>31</v>
      </c>
      <c r="C13" s="9">
        <f>C5</f>
        <v>0.12831858407079647</v>
      </c>
      <c r="D13" s="13">
        <v>2</v>
      </c>
      <c r="E13" s="14">
        <v>5</v>
      </c>
      <c r="F13" s="14">
        <v>2</v>
      </c>
      <c r="G13" s="14">
        <v>2</v>
      </c>
      <c r="H13" s="14">
        <v>5</v>
      </c>
      <c r="I13" s="14">
        <v>5</v>
      </c>
      <c r="J13" s="14">
        <v>2</v>
      </c>
      <c r="K13" s="15">
        <v>5</v>
      </c>
    </row>
    <row r="14" spans="1:11" x14ac:dyDescent="0.25">
      <c r="A14" s="2">
        <v>5</v>
      </c>
      <c r="B14" s="2" t="s">
        <v>27</v>
      </c>
      <c r="C14" s="9">
        <f>G5</f>
        <v>0.15191740412979352</v>
      </c>
      <c r="D14" s="13">
        <v>2</v>
      </c>
      <c r="E14" s="14">
        <v>5</v>
      </c>
      <c r="F14" s="14">
        <v>5</v>
      </c>
      <c r="G14" s="14">
        <v>6</v>
      </c>
      <c r="H14" s="14">
        <v>8</v>
      </c>
      <c r="I14" s="14">
        <v>8</v>
      </c>
      <c r="J14" s="14">
        <v>8</v>
      </c>
      <c r="K14" s="15">
        <v>8</v>
      </c>
    </row>
    <row r="15" spans="1:11" x14ac:dyDescent="0.25">
      <c r="A15" s="2">
        <v>6</v>
      </c>
      <c r="B15" s="2" t="s">
        <v>1</v>
      </c>
      <c r="C15" s="9">
        <f>H5</f>
        <v>0.59144542772861353</v>
      </c>
      <c r="D15" s="16">
        <v>1</v>
      </c>
      <c r="E15" s="17">
        <v>2</v>
      </c>
      <c r="F15" s="17">
        <v>3</v>
      </c>
      <c r="G15" s="17">
        <v>4</v>
      </c>
      <c r="H15" s="17">
        <v>5</v>
      </c>
      <c r="I15" s="17">
        <v>6</v>
      </c>
      <c r="J15" s="17">
        <v>7</v>
      </c>
      <c r="K15" s="18">
        <v>8</v>
      </c>
    </row>
    <row r="16" spans="1:11" x14ac:dyDescent="0.25">
      <c r="D16" s="1" t="s">
        <v>4</v>
      </c>
    </row>
    <row r="17" spans="1:13" x14ac:dyDescent="0.25">
      <c r="D17" s="2">
        <v>1</v>
      </c>
      <c r="E17" s="2">
        <v>2</v>
      </c>
      <c r="F17" s="2">
        <v>3</v>
      </c>
      <c r="G17" s="2">
        <v>4</v>
      </c>
      <c r="H17" s="2">
        <v>5</v>
      </c>
      <c r="I17" s="2">
        <v>6</v>
      </c>
      <c r="J17" s="2">
        <v>7</v>
      </c>
      <c r="K17" s="2">
        <v>8</v>
      </c>
    </row>
    <row r="18" spans="1:13" x14ac:dyDescent="0.25">
      <c r="A18" s="4" t="s">
        <v>2</v>
      </c>
      <c r="B18" s="7" t="s">
        <v>34</v>
      </c>
      <c r="C18" s="4" t="s">
        <v>25</v>
      </c>
      <c r="D18" s="8" t="s">
        <v>7</v>
      </c>
      <c r="E18" s="8" t="s">
        <v>5</v>
      </c>
      <c r="F18" s="8" t="s">
        <v>6</v>
      </c>
      <c r="G18" s="8" t="s">
        <v>8</v>
      </c>
      <c r="H18" s="8" t="s">
        <v>9</v>
      </c>
      <c r="I18" s="8" t="s">
        <v>10</v>
      </c>
      <c r="J18" s="8" t="s">
        <v>11</v>
      </c>
      <c r="K18" s="4" t="s">
        <v>26</v>
      </c>
    </row>
    <row r="19" spans="1:13" x14ac:dyDescent="0.25">
      <c r="A19" s="2">
        <v>1</v>
      </c>
      <c r="B19" s="2" t="s">
        <v>0</v>
      </c>
      <c r="C19" s="9">
        <f>F5</f>
        <v>6.3421828908554578E-2</v>
      </c>
      <c r="D19" s="10">
        <v>1</v>
      </c>
      <c r="E19" s="11">
        <v>2</v>
      </c>
      <c r="F19" s="11">
        <v>2</v>
      </c>
      <c r="G19" s="11">
        <v>2</v>
      </c>
      <c r="H19" s="11">
        <v>3</v>
      </c>
      <c r="I19" s="11">
        <v>3</v>
      </c>
      <c r="J19" s="11">
        <v>3</v>
      </c>
      <c r="K19" s="12">
        <v>4</v>
      </c>
    </row>
    <row r="20" spans="1:13" x14ac:dyDescent="0.25">
      <c r="A20" s="2">
        <v>2</v>
      </c>
      <c r="B20" s="2" t="s">
        <v>29</v>
      </c>
      <c r="C20" s="9">
        <f>E5</f>
        <v>0</v>
      </c>
      <c r="D20" s="13">
        <v>0</v>
      </c>
      <c r="E20" s="14">
        <v>1</v>
      </c>
      <c r="F20" s="14">
        <v>1</v>
      </c>
      <c r="G20" s="14">
        <v>1</v>
      </c>
      <c r="H20" s="14">
        <v>2</v>
      </c>
      <c r="I20" s="14">
        <v>2</v>
      </c>
      <c r="J20" s="14">
        <v>2</v>
      </c>
      <c r="K20" s="15">
        <v>3</v>
      </c>
    </row>
    <row r="21" spans="1:13" x14ac:dyDescent="0.25">
      <c r="A21" s="2">
        <v>3</v>
      </c>
      <c r="B21" s="2" t="s">
        <v>30</v>
      </c>
      <c r="C21" s="9">
        <f>D5</f>
        <v>6.4896755162241887E-2</v>
      </c>
      <c r="D21" s="13">
        <v>0</v>
      </c>
      <c r="E21" s="14">
        <v>0</v>
      </c>
      <c r="F21" s="14">
        <v>1</v>
      </c>
      <c r="G21" s="14">
        <v>1</v>
      </c>
      <c r="H21" s="14">
        <v>1</v>
      </c>
      <c r="I21" s="14">
        <v>1</v>
      </c>
      <c r="J21" s="14">
        <v>2</v>
      </c>
      <c r="K21" s="15">
        <v>2</v>
      </c>
    </row>
    <row r="22" spans="1:13" x14ac:dyDescent="0.25">
      <c r="A22" s="2">
        <v>4</v>
      </c>
      <c r="B22" s="2" t="s">
        <v>31</v>
      </c>
      <c r="C22" s="9">
        <f>C5</f>
        <v>0.12831858407079647</v>
      </c>
      <c r="D22" s="13">
        <v>0</v>
      </c>
      <c r="E22" s="14">
        <v>0</v>
      </c>
      <c r="F22" s="14">
        <v>1</v>
      </c>
      <c r="G22" s="14">
        <v>1</v>
      </c>
      <c r="H22" s="14">
        <v>1</v>
      </c>
      <c r="I22" s="14">
        <v>1</v>
      </c>
      <c r="J22" s="14">
        <v>2</v>
      </c>
      <c r="K22" s="15">
        <v>2</v>
      </c>
    </row>
    <row r="23" spans="1:13" x14ac:dyDescent="0.25">
      <c r="A23" s="2">
        <v>5</v>
      </c>
      <c r="B23" s="2" t="s">
        <v>27</v>
      </c>
      <c r="C23" s="9">
        <f>G5</f>
        <v>0.15191740412979352</v>
      </c>
      <c r="D23" s="13">
        <v>0</v>
      </c>
      <c r="E23" s="14">
        <v>0</v>
      </c>
      <c r="F23" s="14">
        <v>0</v>
      </c>
      <c r="G23" s="14">
        <v>0</v>
      </c>
      <c r="H23" s="14">
        <v>0</v>
      </c>
      <c r="I23" s="14">
        <v>0</v>
      </c>
      <c r="J23" s="14">
        <v>0</v>
      </c>
      <c r="K23" s="15">
        <v>1</v>
      </c>
    </row>
    <row r="24" spans="1:13" x14ac:dyDescent="0.25">
      <c r="A24" s="2">
        <v>6</v>
      </c>
      <c r="B24" s="2" t="s">
        <v>1</v>
      </c>
      <c r="C24" s="9">
        <f>H5</f>
        <v>0.59144542772861353</v>
      </c>
      <c r="D24" s="16">
        <v>0</v>
      </c>
      <c r="E24" s="17">
        <v>0</v>
      </c>
      <c r="F24" s="17">
        <v>0</v>
      </c>
      <c r="G24" s="17">
        <v>0</v>
      </c>
      <c r="H24" s="17">
        <v>0</v>
      </c>
      <c r="I24" s="17">
        <v>0</v>
      </c>
      <c r="J24" s="17">
        <v>0</v>
      </c>
      <c r="K24" s="18">
        <v>0</v>
      </c>
    </row>
    <row r="27" spans="1:13" x14ac:dyDescent="0.25">
      <c r="A27" s="1" t="s">
        <v>32</v>
      </c>
    </row>
    <row r="28" spans="1:13" x14ac:dyDescent="0.25">
      <c r="A28" s="23" t="s">
        <v>33</v>
      </c>
      <c r="B28" s="4" t="s">
        <v>14</v>
      </c>
      <c r="C28" s="19" t="s">
        <v>13</v>
      </c>
      <c r="D28" s="4" t="s">
        <v>3</v>
      </c>
      <c r="E28" s="4" t="s">
        <v>4</v>
      </c>
      <c r="F28" s="4" t="s">
        <v>2</v>
      </c>
      <c r="G28" s="19" t="s">
        <v>15</v>
      </c>
      <c r="J28" s="20" t="s">
        <v>4</v>
      </c>
      <c r="K28" s="21" t="e">
        <f ca="1">_xll.RiskOutput(J28) + SUM(OFFSET(E29,0,0,MATCH(3,D29:D48,0),1))</f>
        <v>#NAME?</v>
      </c>
      <c r="L28" s="20"/>
      <c r="M28" s="20"/>
    </row>
    <row r="29" spans="1:13" x14ac:dyDescent="0.25">
      <c r="A29" s="23">
        <v>1</v>
      </c>
      <c r="B29" s="2">
        <v>1</v>
      </c>
      <c r="C29" s="2" t="str">
        <f t="shared" ref="C29:C48" si="1">HLOOKUP(B29,State_lookup,2)</f>
        <v>None</v>
      </c>
      <c r="D29" s="2">
        <v>0</v>
      </c>
      <c r="E29" s="2">
        <v>0</v>
      </c>
      <c r="F29" s="2" t="e">
        <f ca="1">_xll.RiskDiscrete($A$10:$A$15,$C$10:$C$15)</f>
        <v>#NAME?</v>
      </c>
      <c r="G29" s="2" t="e">
        <f t="shared" ref="G29:G48" ca="1" si="2">VLOOKUP(F29,Outcome_lookup,2)</f>
        <v>#NAME?</v>
      </c>
    </row>
    <row r="30" spans="1:13" x14ac:dyDescent="0.25">
      <c r="A30" s="23">
        <v>2</v>
      </c>
      <c r="B30" s="2" t="e">
        <f t="shared" ref="B30:B48" ca="1" si="3">VLOOKUP(F29,New_state_table,B29+3)</f>
        <v>#NAME?</v>
      </c>
      <c r="C30" s="2" t="e">
        <f t="shared" ca="1" si="1"/>
        <v>#NAME?</v>
      </c>
      <c r="D30" s="2" t="e">
        <f ca="1">IF(D29=3,3,IF(F29=6,D29+1,D29))</f>
        <v>#NAME?</v>
      </c>
      <c r="E30" s="2" t="e">
        <f t="shared" ref="E30:E48" ca="1" si="4">VLOOKUP(F29,Runs_table,B29+3)</f>
        <v>#NAME?</v>
      </c>
      <c r="F30" s="2" t="e">
        <f ca="1">_xll.RiskDiscrete($A$10:$A$15,$C$10:$C$15)</f>
        <v>#NAME?</v>
      </c>
      <c r="G30" s="2" t="e">
        <f t="shared" ca="1" si="2"/>
        <v>#NAME?</v>
      </c>
    </row>
    <row r="31" spans="1:13" x14ac:dyDescent="0.25">
      <c r="A31" s="23">
        <v>3</v>
      </c>
      <c r="B31" s="2" t="e">
        <f t="shared" ca="1" si="3"/>
        <v>#NAME?</v>
      </c>
      <c r="C31" s="2" t="e">
        <f t="shared" ca="1" si="1"/>
        <v>#NAME?</v>
      </c>
      <c r="D31" s="2" t="e">
        <f t="shared" ref="D31:D48" ca="1" si="5">IF(D30=3,3,IF(F30=6,D30+1,D30))</f>
        <v>#NAME?</v>
      </c>
      <c r="E31" s="2" t="e">
        <f t="shared" ca="1" si="4"/>
        <v>#NAME?</v>
      </c>
      <c r="F31" s="2" t="e">
        <f ca="1">_xll.RiskDiscrete($A$10:$A$15,$C$10:$C$15)</f>
        <v>#NAME?</v>
      </c>
      <c r="G31" s="2" t="e">
        <f t="shared" ca="1" si="2"/>
        <v>#NAME?</v>
      </c>
      <c r="J31" s="22"/>
      <c r="K31" s="22"/>
      <c r="L31" s="22"/>
      <c r="M31" s="22"/>
    </row>
    <row r="32" spans="1:13" x14ac:dyDescent="0.25">
      <c r="A32" s="23">
        <v>4</v>
      </c>
      <c r="B32" s="2" t="e">
        <f t="shared" ca="1" si="3"/>
        <v>#NAME?</v>
      </c>
      <c r="C32" s="2" t="e">
        <f t="shared" ca="1" si="1"/>
        <v>#NAME?</v>
      </c>
      <c r="D32" s="2" t="e">
        <f t="shared" ca="1" si="5"/>
        <v>#NAME?</v>
      </c>
      <c r="E32" s="2" t="e">
        <f t="shared" ca="1" si="4"/>
        <v>#NAME?</v>
      </c>
      <c r="F32" s="2" t="e">
        <f ca="1">_xll.RiskDiscrete($A$10:$A$15,$C$10:$C$15)</f>
        <v>#NAME?</v>
      </c>
      <c r="G32" s="2" t="e">
        <f t="shared" ca="1" si="2"/>
        <v>#NAME?</v>
      </c>
    </row>
    <row r="33" spans="1:7" x14ac:dyDescent="0.25">
      <c r="A33" s="23">
        <v>5</v>
      </c>
      <c r="B33" s="2" t="e">
        <f t="shared" ca="1" si="3"/>
        <v>#NAME?</v>
      </c>
      <c r="C33" s="2" t="e">
        <f t="shared" ca="1" si="1"/>
        <v>#NAME?</v>
      </c>
      <c r="D33" s="2" t="e">
        <f t="shared" ca="1" si="5"/>
        <v>#NAME?</v>
      </c>
      <c r="E33" s="2" t="e">
        <f t="shared" ca="1" si="4"/>
        <v>#NAME?</v>
      </c>
      <c r="F33" s="2" t="e">
        <f ca="1">_xll.RiskDiscrete($A$10:$A$15,$C$10:$C$15)</f>
        <v>#NAME?</v>
      </c>
      <c r="G33" s="2" t="e">
        <f t="shared" ca="1" si="2"/>
        <v>#NAME?</v>
      </c>
    </row>
    <row r="34" spans="1:7" x14ac:dyDescent="0.25">
      <c r="A34" s="23">
        <v>6</v>
      </c>
      <c r="B34" s="2" t="e">
        <f t="shared" ca="1" si="3"/>
        <v>#NAME?</v>
      </c>
      <c r="C34" s="2" t="e">
        <f t="shared" ca="1" si="1"/>
        <v>#NAME?</v>
      </c>
      <c r="D34" s="2" t="e">
        <f t="shared" ca="1" si="5"/>
        <v>#NAME?</v>
      </c>
      <c r="E34" s="2" t="e">
        <f t="shared" ca="1" si="4"/>
        <v>#NAME?</v>
      </c>
      <c r="F34" s="2" t="e">
        <f ca="1">_xll.RiskDiscrete($A$10:$A$15,$C$10:$C$15)</f>
        <v>#NAME?</v>
      </c>
      <c r="G34" s="2" t="e">
        <f t="shared" ca="1" si="2"/>
        <v>#NAME?</v>
      </c>
    </row>
    <row r="35" spans="1:7" x14ac:dyDescent="0.25">
      <c r="A35" s="23">
        <v>7</v>
      </c>
      <c r="B35" s="2" t="e">
        <f t="shared" ca="1" si="3"/>
        <v>#NAME?</v>
      </c>
      <c r="C35" s="2" t="e">
        <f t="shared" ca="1" si="1"/>
        <v>#NAME?</v>
      </c>
      <c r="D35" s="2" t="e">
        <f t="shared" ca="1" si="5"/>
        <v>#NAME?</v>
      </c>
      <c r="E35" s="2" t="e">
        <f t="shared" ca="1" si="4"/>
        <v>#NAME?</v>
      </c>
      <c r="F35" s="2" t="e">
        <f ca="1">_xll.RiskDiscrete($A$10:$A$15,$C$10:$C$15)</f>
        <v>#NAME?</v>
      </c>
      <c r="G35" s="2" t="e">
        <f t="shared" ca="1" si="2"/>
        <v>#NAME?</v>
      </c>
    </row>
    <row r="36" spans="1:7" x14ac:dyDescent="0.25">
      <c r="A36" s="23">
        <v>8</v>
      </c>
      <c r="B36" s="2" t="e">
        <f t="shared" ca="1" si="3"/>
        <v>#NAME?</v>
      </c>
      <c r="C36" s="2" t="e">
        <f t="shared" ca="1" si="1"/>
        <v>#NAME?</v>
      </c>
      <c r="D36" s="2" t="e">
        <f t="shared" ca="1" si="5"/>
        <v>#NAME?</v>
      </c>
      <c r="E36" s="2" t="e">
        <f t="shared" ca="1" si="4"/>
        <v>#NAME?</v>
      </c>
      <c r="F36" s="2" t="e">
        <f ca="1">_xll.RiskDiscrete($A$10:$A$15,$C$10:$C$15)</f>
        <v>#NAME?</v>
      </c>
      <c r="G36" s="2" t="e">
        <f t="shared" ca="1" si="2"/>
        <v>#NAME?</v>
      </c>
    </row>
    <row r="37" spans="1:7" x14ac:dyDescent="0.25">
      <c r="A37" s="23">
        <v>9</v>
      </c>
      <c r="B37" s="2" t="e">
        <f t="shared" ca="1" si="3"/>
        <v>#NAME?</v>
      </c>
      <c r="C37" s="2" t="e">
        <f t="shared" ca="1" si="1"/>
        <v>#NAME?</v>
      </c>
      <c r="D37" s="2" t="e">
        <f t="shared" ca="1" si="5"/>
        <v>#NAME?</v>
      </c>
      <c r="E37" s="2" t="e">
        <f t="shared" ca="1" si="4"/>
        <v>#NAME?</v>
      </c>
      <c r="F37" s="2" t="e">
        <f ca="1">_xll.RiskDiscrete($A$10:$A$15,$C$10:$C$15)</f>
        <v>#NAME?</v>
      </c>
      <c r="G37" s="2" t="e">
        <f t="shared" ca="1" si="2"/>
        <v>#NAME?</v>
      </c>
    </row>
    <row r="38" spans="1:7" x14ac:dyDescent="0.25">
      <c r="A38" s="23">
        <v>10</v>
      </c>
      <c r="B38" s="2" t="e">
        <f t="shared" ca="1" si="3"/>
        <v>#NAME?</v>
      </c>
      <c r="C38" s="2" t="e">
        <f t="shared" ca="1" si="1"/>
        <v>#NAME?</v>
      </c>
      <c r="D38" s="2" t="e">
        <f t="shared" ca="1" si="5"/>
        <v>#NAME?</v>
      </c>
      <c r="E38" s="2" t="e">
        <f t="shared" ca="1" si="4"/>
        <v>#NAME?</v>
      </c>
      <c r="F38" s="2" t="e">
        <f ca="1">_xll.RiskDiscrete($A$10:$A$15,$C$10:$C$15)</f>
        <v>#NAME?</v>
      </c>
      <c r="G38" s="2" t="e">
        <f t="shared" ca="1" si="2"/>
        <v>#NAME?</v>
      </c>
    </row>
    <row r="39" spans="1:7" x14ac:dyDescent="0.25">
      <c r="A39" s="23">
        <v>11</v>
      </c>
      <c r="B39" s="2" t="e">
        <f t="shared" ca="1" si="3"/>
        <v>#NAME?</v>
      </c>
      <c r="C39" s="2" t="e">
        <f t="shared" ca="1" si="1"/>
        <v>#NAME?</v>
      </c>
      <c r="D39" s="2" t="e">
        <f t="shared" ca="1" si="5"/>
        <v>#NAME?</v>
      </c>
      <c r="E39" s="2" t="e">
        <f t="shared" ca="1" si="4"/>
        <v>#NAME?</v>
      </c>
      <c r="F39" s="2" t="e">
        <f ca="1">_xll.RiskDiscrete($A$10:$A$15,$C$10:$C$15)</f>
        <v>#NAME?</v>
      </c>
      <c r="G39" s="2" t="e">
        <f t="shared" ca="1" si="2"/>
        <v>#NAME?</v>
      </c>
    </row>
    <row r="40" spans="1:7" x14ac:dyDescent="0.25">
      <c r="A40" s="23">
        <v>12</v>
      </c>
      <c r="B40" s="2" t="e">
        <f t="shared" ca="1" si="3"/>
        <v>#NAME?</v>
      </c>
      <c r="C40" s="2" t="e">
        <f t="shared" ca="1" si="1"/>
        <v>#NAME?</v>
      </c>
      <c r="D40" s="2" t="e">
        <f t="shared" ca="1" si="5"/>
        <v>#NAME?</v>
      </c>
      <c r="E40" s="2" t="e">
        <f t="shared" ca="1" si="4"/>
        <v>#NAME?</v>
      </c>
      <c r="F40" s="2" t="e">
        <f ca="1">_xll.RiskDiscrete($A$10:$A$15,$C$10:$C$15)</f>
        <v>#NAME?</v>
      </c>
      <c r="G40" s="2" t="e">
        <f t="shared" ca="1" si="2"/>
        <v>#NAME?</v>
      </c>
    </row>
    <row r="41" spans="1:7" x14ac:dyDescent="0.25">
      <c r="A41" s="23">
        <v>13</v>
      </c>
      <c r="B41" s="2" t="e">
        <f t="shared" ca="1" si="3"/>
        <v>#NAME?</v>
      </c>
      <c r="C41" s="2" t="e">
        <f t="shared" ca="1" si="1"/>
        <v>#NAME?</v>
      </c>
      <c r="D41" s="2" t="e">
        <f t="shared" ca="1" si="5"/>
        <v>#NAME?</v>
      </c>
      <c r="E41" s="2" t="e">
        <f t="shared" ca="1" si="4"/>
        <v>#NAME?</v>
      </c>
      <c r="F41" s="2" t="e">
        <f ca="1">_xll.RiskDiscrete($A$10:$A$15,$C$10:$C$15)</f>
        <v>#NAME?</v>
      </c>
      <c r="G41" s="2" t="e">
        <f t="shared" ca="1" si="2"/>
        <v>#NAME?</v>
      </c>
    </row>
    <row r="42" spans="1:7" x14ac:dyDescent="0.25">
      <c r="A42" s="23">
        <v>14</v>
      </c>
      <c r="B42" s="2" t="e">
        <f t="shared" ca="1" si="3"/>
        <v>#NAME?</v>
      </c>
      <c r="C42" s="2" t="e">
        <f t="shared" ca="1" si="1"/>
        <v>#NAME?</v>
      </c>
      <c r="D42" s="2" t="e">
        <f t="shared" ca="1" si="5"/>
        <v>#NAME?</v>
      </c>
      <c r="E42" s="2" t="e">
        <f t="shared" ca="1" si="4"/>
        <v>#NAME?</v>
      </c>
      <c r="F42" s="2" t="e">
        <f ca="1">_xll.RiskDiscrete($A$10:$A$15,$C$10:$C$15)</f>
        <v>#NAME?</v>
      </c>
      <c r="G42" s="2" t="e">
        <f t="shared" ca="1" si="2"/>
        <v>#NAME?</v>
      </c>
    </row>
    <row r="43" spans="1:7" x14ac:dyDescent="0.25">
      <c r="A43" s="23">
        <v>15</v>
      </c>
      <c r="B43" s="2" t="e">
        <f t="shared" ca="1" si="3"/>
        <v>#NAME?</v>
      </c>
      <c r="C43" s="2" t="e">
        <f t="shared" ca="1" si="1"/>
        <v>#NAME?</v>
      </c>
      <c r="D43" s="2" t="e">
        <f t="shared" ca="1" si="5"/>
        <v>#NAME?</v>
      </c>
      <c r="E43" s="2" t="e">
        <f t="shared" ca="1" si="4"/>
        <v>#NAME?</v>
      </c>
      <c r="F43" s="2" t="e">
        <f ca="1">_xll.RiskDiscrete($A$10:$A$15,$C$10:$C$15)</f>
        <v>#NAME?</v>
      </c>
      <c r="G43" s="2" t="e">
        <f t="shared" ca="1" si="2"/>
        <v>#NAME?</v>
      </c>
    </row>
    <row r="44" spans="1:7" x14ac:dyDescent="0.25">
      <c r="A44" s="23">
        <v>16</v>
      </c>
      <c r="B44" s="2" t="e">
        <f t="shared" ca="1" si="3"/>
        <v>#NAME?</v>
      </c>
      <c r="C44" s="2" t="e">
        <f t="shared" ca="1" si="1"/>
        <v>#NAME?</v>
      </c>
      <c r="D44" s="2" t="e">
        <f t="shared" ca="1" si="5"/>
        <v>#NAME?</v>
      </c>
      <c r="E44" s="2" t="e">
        <f t="shared" ca="1" si="4"/>
        <v>#NAME?</v>
      </c>
      <c r="F44" s="2" t="e">
        <f ca="1">_xll.RiskDiscrete($A$10:$A$15,$C$10:$C$15)</f>
        <v>#NAME?</v>
      </c>
      <c r="G44" s="2" t="e">
        <f t="shared" ca="1" si="2"/>
        <v>#NAME?</v>
      </c>
    </row>
    <row r="45" spans="1:7" x14ac:dyDescent="0.25">
      <c r="A45" s="23">
        <v>17</v>
      </c>
      <c r="B45" s="2" t="e">
        <f t="shared" ca="1" si="3"/>
        <v>#NAME?</v>
      </c>
      <c r="C45" s="2" t="e">
        <f t="shared" ca="1" si="1"/>
        <v>#NAME?</v>
      </c>
      <c r="D45" s="2" t="e">
        <f t="shared" ca="1" si="5"/>
        <v>#NAME?</v>
      </c>
      <c r="E45" s="2" t="e">
        <f t="shared" ca="1" si="4"/>
        <v>#NAME?</v>
      </c>
      <c r="F45" s="2" t="e">
        <f ca="1">_xll.RiskDiscrete($A$10:$A$15,$C$10:$C$15)</f>
        <v>#NAME?</v>
      </c>
      <c r="G45" s="2" t="e">
        <f t="shared" ca="1" si="2"/>
        <v>#NAME?</v>
      </c>
    </row>
    <row r="46" spans="1:7" x14ac:dyDescent="0.25">
      <c r="A46" s="23">
        <v>18</v>
      </c>
      <c r="B46" s="2" t="e">
        <f t="shared" ca="1" si="3"/>
        <v>#NAME?</v>
      </c>
      <c r="C46" s="2" t="e">
        <f t="shared" ca="1" si="1"/>
        <v>#NAME?</v>
      </c>
      <c r="D46" s="2" t="e">
        <f t="shared" ca="1" si="5"/>
        <v>#NAME?</v>
      </c>
      <c r="E46" s="2" t="e">
        <f t="shared" ca="1" si="4"/>
        <v>#NAME?</v>
      </c>
      <c r="F46" s="2" t="e">
        <f ca="1">_xll.RiskDiscrete($A$10:$A$15,$C$10:$C$15)</f>
        <v>#NAME?</v>
      </c>
      <c r="G46" s="2" t="e">
        <f t="shared" ca="1" si="2"/>
        <v>#NAME?</v>
      </c>
    </row>
    <row r="47" spans="1:7" x14ac:dyDescent="0.25">
      <c r="A47" s="23">
        <v>19</v>
      </c>
      <c r="B47" s="2" t="e">
        <f t="shared" ca="1" si="3"/>
        <v>#NAME?</v>
      </c>
      <c r="C47" s="2" t="e">
        <f t="shared" ca="1" si="1"/>
        <v>#NAME?</v>
      </c>
      <c r="D47" s="2" t="e">
        <f t="shared" ca="1" si="5"/>
        <v>#NAME?</v>
      </c>
      <c r="E47" s="2" t="e">
        <f t="shared" ca="1" si="4"/>
        <v>#NAME?</v>
      </c>
      <c r="F47" s="2" t="e">
        <f ca="1">_xll.RiskDiscrete($A$10:$A$15,$C$10:$C$15)</f>
        <v>#NAME?</v>
      </c>
      <c r="G47" s="2" t="e">
        <f t="shared" ca="1" si="2"/>
        <v>#NAME?</v>
      </c>
    </row>
    <row r="48" spans="1:7" x14ac:dyDescent="0.25">
      <c r="A48" s="23">
        <v>20</v>
      </c>
      <c r="B48" s="2" t="e">
        <f t="shared" ca="1" si="3"/>
        <v>#NAME?</v>
      </c>
      <c r="C48" s="2" t="e">
        <f t="shared" ca="1" si="1"/>
        <v>#NAME?</v>
      </c>
      <c r="D48" s="2" t="e">
        <f t="shared" ca="1" si="5"/>
        <v>#NAME?</v>
      </c>
      <c r="E48" s="2" t="e">
        <f t="shared" ca="1" si="4"/>
        <v>#NAME?</v>
      </c>
      <c r="F48" s="2" t="e">
        <f ca="1">_xll.RiskDiscrete($A$10:$A$15,$C$10:$C$15)</f>
        <v>#NAME?</v>
      </c>
      <c r="G48" s="2" t="e">
        <f t="shared" ca="1" si="2"/>
        <v>#NAME?</v>
      </c>
    </row>
  </sheetData>
  <phoneticPr fontId="2" type="noConversion"/>
  <pageMargins left="0.75" right="0.75" top="1" bottom="1" header="0.5" footer="0.5"/>
  <pageSetup orientation="portrait" r:id="rId1"/>
  <headerFooter alignWithMargins="0"/>
  <ignoredErrors>
    <ignoredError sqref="K28" evalError="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RiskSerializationData</vt:lpstr>
      <vt:lpstr>Model</vt:lpstr>
      <vt:lpstr>New_state_table</vt:lpstr>
      <vt:lpstr>Outcome_lookup</vt:lpstr>
      <vt:lpstr>Runs_table</vt:lpstr>
      <vt:lpstr>State_lookup</vt:lpstr>
    </vt:vector>
  </TitlesOfParts>
  <Company>Indiana University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Tech. Services</dc:creator>
  <cp:lastModifiedBy>Chris Albright</cp:lastModifiedBy>
  <dcterms:created xsi:type="dcterms:W3CDTF">2005-08-04T15:50:33Z</dcterms:created>
  <dcterms:modified xsi:type="dcterms:W3CDTF">2014-05-20T20:20:55Z</dcterms:modified>
</cp:coreProperties>
</file>